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45" windowHeight="6540" activeTab="2"/>
  </bookViews>
  <sheets>
    <sheet name="rozpočet" sheetId="1" r:id="rId1"/>
    <sheet name="rozpočet2" sheetId="2" r:id="rId2"/>
    <sheet name="rozpočet3" sheetId="3" r:id="rId3"/>
    <sheet name="príjmová časť" sheetId="4" r:id="rId4"/>
  </sheets>
  <definedNames>
    <definedName name="_xlnm.Print_Area" localSheetId="3">'príjmová časť'!$A$1:$D$33</definedName>
    <definedName name="_xlnm.Print_Area" localSheetId="0">'rozpočet'!$A$1:$I$27</definedName>
    <definedName name="_xlnm.Print_Area" localSheetId="1">'rozpočet2'!$A$1:$I$21</definedName>
    <definedName name="_xlnm.Print_Area" localSheetId="2">'rozpočet3'!$A$1:$E$37</definedName>
  </definedNames>
  <calcPr fullCalcOnLoad="1"/>
</workbook>
</file>

<file path=xl/sharedStrings.xml><?xml version="1.0" encoding="utf-8"?>
<sst xmlns="http://schemas.openxmlformats.org/spreadsheetml/2006/main" count="196" uniqueCount="150">
  <si>
    <t>počet účastníkov</t>
  </si>
  <si>
    <t>termín</t>
  </si>
  <si>
    <t>cestovné</t>
  </si>
  <si>
    <t>spolu</t>
  </si>
  <si>
    <t>počet zasadnutí</t>
  </si>
  <si>
    <t>VV SsFZ</t>
  </si>
  <si>
    <t>ŠTK SsFZ</t>
  </si>
  <si>
    <t>KM SsFZ</t>
  </si>
  <si>
    <t>DK SsFZ</t>
  </si>
  <si>
    <t>ZK SsFZ</t>
  </si>
  <si>
    <t>OK SsFZ</t>
  </si>
  <si>
    <t xml:space="preserve">HK SsFZ </t>
  </si>
  <si>
    <t>RK SsFZ</t>
  </si>
  <si>
    <t>kanc. potreby</t>
  </si>
  <si>
    <t>Rekapitulácia výdavkovej časti</t>
  </si>
  <si>
    <t>Položka</t>
  </si>
  <si>
    <t>Rekapitulácia:</t>
  </si>
  <si>
    <t>Príjmová časť</t>
  </si>
  <si>
    <t>zodpovedný</t>
  </si>
  <si>
    <t>štvrťrok</t>
  </si>
  <si>
    <t>rozpočet</t>
  </si>
  <si>
    <t>TMK SsFZ</t>
  </si>
  <si>
    <t>MaK SsFZ</t>
  </si>
  <si>
    <t>odmeny</t>
  </si>
  <si>
    <t>Porada sekret. ObFZ</t>
  </si>
  <si>
    <t>poštovné a diaľ. známky</t>
  </si>
  <si>
    <t>poistné (autá, DHIM, osoby)</t>
  </si>
  <si>
    <t>nájomné - kanc. priestory</t>
  </si>
  <si>
    <t>I. Nepredv. príjmy (odvol. a námiet. vklady)</t>
  </si>
  <si>
    <t>II. Prestupy a hosťovania a registrácie</t>
  </si>
  <si>
    <t>III. Poplatky a pokuty</t>
  </si>
  <si>
    <t>KR</t>
  </si>
  <si>
    <t>TMK</t>
  </si>
  <si>
    <t>I.</t>
  </si>
  <si>
    <t>II.</t>
  </si>
  <si>
    <t>III.</t>
  </si>
  <si>
    <t>IV.</t>
  </si>
  <si>
    <t>ostatné služby</t>
  </si>
  <si>
    <t>stravné</t>
  </si>
  <si>
    <t>V. Paušálne náhrady R a DZ</t>
  </si>
  <si>
    <t>spotreba PHM</t>
  </si>
  <si>
    <t>Spolu</t>
  </si>
  <si>
    <t>Spolu príjmy</t>
  </si>
  <si>
    <t>Predpokladané príjmy</t>
  </si>
  <si>
    <t>+ zisk, - strata</t>
  </si>
  <si>
    <t>Predpokladané náklady v €</t>
  </si>
  <si>
    <t>mzdy (prac.zmluvy)</t>
  </si>
  <si>
    <t>Spolu - výdavky</t>
  </si>
  <si>
    <t>nájomné a iné</t>
  </si>
  <si>
    <t>odmeny a iné</t>
  </si>
  <si>
    <t>KR SsFZ + TÚ + UD</t>
  </si>
  <si>
    <t>knihy a časopisy</t>
  </si>
  <si>
    <t>tlačivá a tlač pre komisie</t>
  </si>
  <si>
    <t>telefóny, mobily, internet</t>
  </si>
  <si>
    <t>Aktív ŠTK a KM</t>
  </si>
  <si>
    <t>Schôdzková činnosť</t>
  </si>
  <si>
    <t>I - IV.</t>
  </si>
  <si>
    <t>I. - IV.</t>
  </si>
  <si>
    <t>I. IV.</t>
  </si>
  <si>
    <t>Porady s predsedami FK</t>
  </si>
  <si>
    <t xml:space="preserve">III.  </t>
  </si>
  <si>
    <t>IV. Rozpis súťaží,  metod. mater.</t>
  </si>
  <si>
    <t>III. Nemajstrovské súťaže (výbery)</t>
  </si>
  <si>
    <t>drobné nákupy-drob.predmety,medaile</t>
  </si>
  <si>
    <t>upomienkové predmety (kalendáre,bloky)</t>
  </si>
  <si>
    <t>šport.poháre, suveníry, jubilanti</t>
  </si>
  <si>
    <t>nákup DHM</t>
  </si>
  <si>
    <t>poplatky  banke a iné</t>
  </si>
  <si>
    <t xml:space="preserve"> dohody, odmeny </t>
  </si>
  <si>
    <t>dohody  R a DZ</t>
  </si>
  <si>
    <t>Predpokladané výdavky</t>
  </si>
  <si>
    <t>Zimný seminár R III. ligy a PT</t>
  </si>
  <si>
    <t>Konferencia SsFZ</t>
  </si>
  <si>
    <t>I. Doškoľovanie - strana 1</t>
  </si>
  <si>
    <t>II. Schôdzková činnosť - strana 2</t>
  </si>
  <si>
    <t xml:space="preserve">III. Nemajstrovské súťaže </t>
  </si>
  <si>
    <t>Stredoslovenský futbalový zväz Banská Bystrica</t>
  </si>
  <si>
    <t>Školenie - doškolenie</t>
  </si>
  <si>
    <t>Názov položky</t>
  </si>
  <si>
    <t>strava
ubytovanie</t>
  </si>
  <si>
    <t xml:space="preserve">nájomné </t>
  </si>
  <si>
    <t>dotácia  na starostlivosť o talentovanú mládež</t>
  </si>
  <si>
    <t>Doškoľovací seminár R  licencie A</t>
  </si>
  <si>
    <t>Licenčný seminár DZ</t>
  </si>
  <si>
    <t>ÚD KR</t>
  </si>
  <si>
    <t xml:space="preserve">dotácia na činnosť ObFZ </t>
  </si>
  <si>
    <t>dotácie na činnosť SsFZ a mládež</t>
  </si>
  <si>
    <t>VI. Príspevky  ObFZ</t>
  </si>
  <si>
    <t>VII.Príspevky na mládež</t>
  </si>
  <si>
    <t>VIII. Spotreb. nákupy - spolu</t>
  </si>
  <si>
    <t>VI. Príspevky ObFZ</t>
  </si>
  <si>
    <t>VIII. Spotrebované nákupy</t>
  </si>
  <si>
    <t>IX. Opravy a údržba</t>
  </si>
  <si>
    <t>XII. Mzdové náklady</t>
  </si>
  <si>
    <t>XIV. Zákon. soc. náklady</t>
  </si>
  <si>
    <t>XV. Mandátne zmluvy</t>
  </si>
  <si>
    <t>XVI. Daň z príjmu</t>
  </si>
  <si>
    <t>XVII. Nepredvídané výdavky</t>
  </si>
  <si>
    <t>FP všetkých R- marec</t>
  </si>
  <si>
    <t>Spoločné zasadnutie čl. komisií + VV SsFZ</t>
  </si>
  <si>
    <t>V. Reklama a propagácia (RS, web)</t>
  </si>
  <si>
    <t xml:space="preserve">VII. Dotácie od SFZ </t>
  </si>
  <si>
    <t>VIII. Vklady účastníkov školení a seminárov</t>
  </si>
  <si>
    <t>IX. Vklady FK - R a DZ, servis</t>
  </si>
  <si>
    <t>X. Ostatné príjmy (dary, 2%, marketing)</t>
  </si>
  <si>
    <t>IV. Štartovné poplatky</t>
  </si>
  <si>
    <t>X. Cestovné (iné)</t>
  </si>
  <si>
    <t>XI. Služby - spolu</t>
  </si>
  <si>
    <t>IV. Rozpis súťaží, metod. mater.</t>
  </si>
  <si>
    <t xml:space="preserve">VII. Príspevky na mládež </t>
  </si>
  <si>
    <t>X. Cestovné</t>
  </si>
  <si>
    <t>XI. Služby</t>
  </si>
  <si>
    <t>XII. Mzdové náklady - spolu</t>
  </si>
  <si>
    <t>XIII. Zákonné soc. a zdrav. poistenie</t>
  </si>
  <si>
    <t>XIII. Zákonné soc.,zdrav.poistenie</t>
  </si>
  <si>
    <t>XVIII. Odpisy</t>
  </si>
  <si>
    <t xml:space="preserve">auditorské služby </t>
  </si>
  <si>
    <t>XI. Iné príjmy</t>
  </si>
  <si>
    <t>Vyhlásenie 11-tky SsFZ</t>
  </si>
  <si>
    <t>KŽF SsFZ</t>
  </si>
  <si>
    <t>II. a IV.</t>
  </si>
  <si>
    <t>Doškoľovacie semináre trénerov (8x)</t>
  </si>
  <si>
    <t>DK</t>
  </si>
  <si>
    <t>I. - IV</t>
  </si>
  <si>
    <t xml:space="preserve">IV. </t>
  </si>
  <si>
    <t>I.-IV.</t>
  </si>
  <si>
    <t>Školenie členov DK</t>
  </si>
  <si>
    <t xml:space="preserve">Zimný seminár DZ </t>
  </si>
  <si>
    <t>FP R III. ligy a PT - máj</t>
  </si>
  <si>
    <t>Letný seminár R a DZ + FP R IV. a V. ligy</t>
  </si>
  <si>
    <t>FP R III. ligy a PT - september</t>
  </si>
  <si>
    <t>INÉ</t>
  </si>
  <si>
    <t>Zimný seminár R IV. a V. ligy SEVER</t>
  </si>
  <si>
    <t>Zimný seminár R IV. a V. ligy JUH</t>
  </si>
  <si>
    <t>Program TALENT 2 x SP.tréning</t>
  </si>
  <si>
    <t>Program TALENT 2 x SEMINÁR</t>
  </si>
  <si>
    <t>Workshop DZ SsFZ 2x</t>
  </si>
  <si>
    <t>I.-II.</t>
  </si>
  <si>
    <t xml:space="preserve">označené akcie sú hradené zo SFZ z prostriedkov Konvencie R </t>
  </si>
  <si>
    <t>všetky ostatné školenia a doškolenia sú naplánované aj s príspevkom frekventantov - viď príjmová časť</t>
  </si>
  <si>
    <t>Školenie a doškolenier R a DZ</t>
  </si>
  <si>
    <t>doškolenie tréneri</t>
  </si>
  <si>
    <t>Rozpočet 2021</t>
  </si>
  <si>
    <t>rozpočet 2021</t>
  </si>
  <si>
    <t>návrh rozpočtu na rok 2021</t>
  </si>
  <si>
    <t xml:space="preserve">príspevok na činnosť R  Konvencia </t>
  </si>
  <si>
    <t xml:space="preserve">Z predpokladaných nevyčerpaných prostriedkov v roku 2020 plánujeme, v prípade potreby, </t>
  </si>
  <si>
    <t>použiť cca 30.000 € na vnútorné zariadenie nového sídla SsFZ.</t>
  </si>
  <si>
    <t>Poznámka:</t>
  </si>
  <si>
    <t>DDNM (do 2400 €)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</si>
</sst>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&quot;Sk&quot;"/>
    <numFmt numFmtId="173" formatCode="#,##0.00\ _S_k"/>
    <numFmt numFmtId="174" formatCode="#,##0\ _S_k"/>
    <numFmt numFmtId="175" formatCode="0,000\ &quot;Sk&quot;"/>
    <numFmt numFmtId="176" formatCode="0,000\ &quot;Sk&quot;\ä"/>
    <numFmt numFmtId="177" formatCode="0,000,"/>
    <numFmt numFmtId="178" formatCode="0,000\,\-"/>
    <numFmt numFmtId="179" formatCode="00,00\,\50"/>
    <numFmt numFmtId="180" formatCode="000,0\,00"/>
    <numFmt numFmtId="181" formatCode="#,##0.00_ ;\-#,##0.00\ "/>
  </numFmts>
  <fonts count="56">
    <font>
      <sz val="10"/>
      <name val="Univers CE"/>
      <family val="0"/>
    </font>
    <font>
      <i/>
      <sz val="16"/>
      <name val="Univers CE"/>
      <family val="2"/>
    </font>
    <font>
      <sz val="11"/>
      <name val="Univers CE"/>
      <family val="2"/>
    </font>
    <font>
      <i/>
      <sz val="10"/>
      <name val="Univers CE"/>
      <family val="2"/>
    </font>
    <font>
      <i/>
      <sz val="14"/>
      <name val="Univers CE"/>
      <family val="2"/>
    </font>
    <font>
      <i/>
      <sz val="20"/>
      <name val="Univers CE"/>
      <family val="2"/>
    </font>
    <font>
      <sz val="26"/>
      <name val="Univers CE"/>
      <family val="2"/>
    </font>
    <font>
      <i/>
      <sz val="26"/>
      <name val="Univers CE"/>
      <family val="2"/>
    </font>
    <font>
      <sz val="12"/>
      <name val="Univers CE"/>
      <family val="2"/>
    </font>
    <font>
      <i/>
      <sz val="18"/>
      <name val="Univers CE"/>
      <family val="2"/>
    </font>
    <font>
      <i/>
      <sz val="12"/>
      <name val="Univers CE"/>
      <family val="2"/>
    </font>
    <font>
      <b/>
      <sz val="12"/>
      <name val="Univers CE"/>
      <family val="2"/>
    </font>
    <font>
      <sz val="14"/>
      <name val="Univers CE"/>
      <family val="2"/>
    </font>
    <font>
      <b/>
      <sz val="14"/>
      <name val="Univers CE"/>
      <family val="2"/>
    </font>
    <font>
      <i/>
      <sz val="8"/>
      <name val="Univers CE"/>
      <family val="0"/>
    </font>
    <font>
      <sz val="8"/>
      <name val="Univers CE"/>
      <family val="0"/>
    </font>
    <font>
      <b/>
      <i/>
      <sz val="13"/>
      <name val="Univers CE"/>
      <family val="0"/>
    </font>
    <font>
      <i/>
      <sz val="13"/>
      <name val="Univers CE"/>
      <family val="0"/>
    </font>
    <font>
      <sz val="13"/>
      <name val="Univers CE"/>
      <family val="0"/>
    </font>
    <font>
      <i/>
      <sz val="24"/>
      <name val="Univers CE"/>
      <family val="2"/>
    </font>
    <font>
      <b/>
      <sz val="11"/>
      <name val="Univers CE"/>
      <family val="0"/>
    </font>
    <font>
      <b/>
      <i/>
      <vertAlign val="superscript"/>
      <sz val="16"/>
      <name val="Univers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/>
    </xf>
    <xf numFmtId="0" fontId="2" fillId="33" borderId="20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4" fontId="8" fillId="0" borderId="14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/>
    </xf>
    <xf numFmtId="0" fontId="2" fillId="0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/>
    </xf>
    <xf numFmtId="0" fontId="0" fillId="33" borderId="28" xfId="0" applyFill="1" applyBorder="1" applyAlignment="1">
      <alignment/>
    </xf>
    <xf numFmtId="0" fontId="5" fillId="33" borderId="29" xfId="0" applyFont="1" applyFill="1" applyBorder="1" applyAlignment="1">
      <alignment horizontal="center" vertical="center"/>
    </xf>
    <xf numFmtId="0" fontId="0" fillId="33" borderId="30" xfId="0" applyFill="1" applyBorder="1" applyAlignment="1">
      <alignment/>
    </xf>
    <xf numFmtId="0" fontId="0" fillId="33" borderId="21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/>
    </xf>
    <xf numFmtId="0" fontId="13" fillId="0" borderId="31" xfId="0" applyFont="1" applyFill="1" applyBorder="1" applyAlignment="1">
      <alignment/>
    </xf>
    <xf numFmtId="49" fontId="8" fillId="0" borderId="32" xfId="0" applyNumberFormat="1" applyFont="1" applyBorder="1" applyAlignment="1">
      <alignment horizontal="center" vertical="center"/>
    </xf>
    <xf numFmtId="2" fontId="11" fillId="33" borderId="28" xfId="0" applyNumberFormat="1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horizontal="left" vertical="center" wrapText="1"/>
    </xf>
    <xf numFmtId="0" fontId="8" fillId="0" borderId="38" xfId="0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0" fontId="12" fillId="33" borderId="39" xfId="0" applyFont="1" applyFill="1" applyBorder="1" applyAlignment="1">
      <alignment horizontal="left" vertical="center"/>
    </xf>
    <xf numFmtId="0" fontId="11" fillId="33" borderId="39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/>
    </xf>
    <xf numFmtId="0" fontId="4" fillId="33" borderId="4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2" fontId="11" fillId="33" borderId="41" xfId="0" applyNumberFormat="1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/>
    </xf>
    <xf numFmtId="0" fontId="0" fillId="0" borderId="20" xfId="0" applyFont="1" applyBorder="1" applyAlignment="1">
      <alignment horizontal="right"/>
    </xf>
    <xf numFmtId="0" fontId="1" fillId="33" borderId="42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/>
    </xf>
    <xf numFmtId="0" fontId="8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4" fontId="8" fillId="0" borderId="22" xfId="0" applyNumberFormat="1" applyFont="1" applyBorder="1" applyAlignment="1">
      <alignment horizontal="center" vertical="center"/>
    </xf>
    <xf numFmtId="4" fontId="8" fillId="0" borderId="43" xfId="0" applyNumberFormat="1" applyFont="1" applyBorder="1" applyAlignment="1">
      <alignment horizontal="center" vertical="center"/>
    </xf>
    <xf numFmtId="4" fontId="8" fillId="0" borderId="44" xfId="0" applyNumberFormat="1" applyFont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/>
    </xf>
    <xf numFmtId="4" fontId="8" fillId="0" borderId="45" xfId="0" applyNumberFormat="1" applyFont="1" applyBorder="1" applyAlignment="1">
      <alignment horizontal="center" vertical="center"/>
    </xf>
    <xf numFmtId="4" fontId="8" fillId="0" borderId="46" xfId="0" applyNumberFormat="1" applyFont="1" applyBorder="1" applyAlignment="1">
      <alignment horizontal="center" vertical="center"/>
    </xf>
    <xf numFmtId="4" fontId="11" fillId="33" borderId="23" xfId="0" applyNumberFormat="1" applyFont="1" applyFill="1" applyBorder="1" applyAlignment="1">
      <alignment horizontal="center" vertical="center"/>
    </xf>
    <xf numFmtId="0" fontId="8" fillId="0" borderId="39" xfId="0" applyFont="1" applyBorder="1" applyAlignment="1">
      <alignment horizontal="left" vertical="center"/>
    </xf>
    <xf numFmtId="0" fontId="21" fillId="33" borderId="12" xfId="0" applyFont="1" applyFill="1" applyBorder="1" applyAlignment="1">
      <alignment horizontal="center" vertical="center" wrapText="1" shrinkToFit="1"/>
    </xf>
    <xf numFmtId="0" fontId="4" fillId="33" borderId="23" xfId="0" applyFont="1" applyFill="1" applyBorder="1" applyAlignment="1">
      <alignment horizontal="left" vertical="center" wrapText="1"/>
    </xf>
    <xf numFmtId="0" fontId="20" fillId="34" borderId="47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43" fontId="11" fillId="0" borderId="24" xfId="0" applyNumberFormat="1" applyFont="1" applyBorder="1" applyAlignment="1">
      <alignment horizontal="center" vertical="center"/>
    </xf>
    <xf numFmtId="4" fontId="13" fillId="0" borderId="48" xfId="0" applyNumberFormat="1" applyFont="1" applyBorder="1" applyAlignment="1">
      <alignment horizontal="center" vertical="center"/>
    </xf>
    <xf numFmtId="181" fontId="13" fillId="34" borderId="47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0" fillId="0" borderId="4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1" fillId="34" borderId="52" xfId="0" applyFont="1" applyFill="1" applyBorder="1" applyAlignment="1">
      <alignment horizontal="center"/>
    </xf>
    <xf numFmtId="0" fontId="11" fillId="34" borderId="53" xfId="0" applyFont="1" applyFill="1" applyBorder="1" applyAlignment="1">
      <alignment horizontal="center"/>
    </xf>
    <xf numFmtId="0" fontId="11" fillId="34" borderId="39" xfId="0" applyFont="1" applyFill="1" applyBorder="1" applyAlignment="1">
      <alignment vertical="center"/>
    </xf>
    <xf numFmtId="0" fontId="8" fillId="13" borderId="54" xfId="0" applyFont="1" applyFill="1" applyBorder="1" applyAlignment="1">
      <alignment horizontal="left" vertical="center"/>
    </xf>
    <xf numFmtId="0" fontId="8" fillId="19" borderId="24" xfId="0" applyFont="1" applyFill="1" applyBorder="1" applyAlignment="1">
      <alignment horizontal="left" vertical="center"/>
    </xf>
    <xf numFmtId="0" fontId="9" fillId="12" borderId="39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3" fontId="11" fillId="35" borderId="24" xfId="0" applyNumberFormat="1" applyFont="1" applyFill="1" applyBorder="1" applyAlignment="1">
      <alignment horizontal="center"/>
    </xf>
    <xf numFmtId="43" fontId="2" fillId="0" borderId="24" xfId="0" applyNumberFormat="1" applyFont="1" applyBorder="1" applyAlignment="1">
      <alignment horizontal="center"/>
    </xf>
    <xf numFmtId="43" fontId="11" fillId="34" borderId="18" xfId="0" applyNumberFormat="1" applyFont="1" applyFill="1" applyBorder="1" applyAlignment="1">
      <alignment horizontal="center" vertical="center"/>
    </xf>
    <xf numFmtId="43" fontId="11" fillId="13" borderId="54" xfId="0" applyNumberFormat="1" applyFont="1" applyFill="1" applyBorder="1" applyAlignment="1">
      <alignment horizontal="center" vertical="center"/>
    </xf>
    <xf numFmtId="43" fontId="11" fillId="19" borderId="24" xfId="0" applyNumberFormat="1" applyFont="1" applyFill="1" applyBorder="1" applyAlignment="1">
      <alignment horizontal="center" vertical="center"/>
    </xf>
    <xf numFmtId="43" fontId="11" fillId="12" borderId="24" xfId="0" applyNumberFormat="1" applyFont="1" applyFill="1" applyBorder="1" applyAlignment="1">
      <alignment horizontal="center" vertical="center"/>
    </xf>
    <xf numFmtId="43" fontId="11" fillId="35" borderId="54" xfId="0" applyNumberFormat="1" applyFont="1" applyFill="1" applyBorder="1" applyAlignment="1">
      <alignment/>
    </xf>
    <xf numFmtId="43" fontId="11" fillId="35" borderId="24" xfId="0" applyNumberFormat="1" applyFont="1" applyFill="1" applyBorder="1" applyAlignment="1">
      <alignment horizontal="center" vertical="center"/>
    </xf>
    <xf numFmtId="43" fontId="8" fillId="0" borderId="24" xfId="0" applyNumberFormat="1" applyFont="1" applyBorder="1" applyAlignment="1">
      <alignment horizontal="center" vertical="center"/>
    </xf>
    <xf numFmtId="43" fontId="11" fillId="35" borderId="18" xfId="0" applyNumberFormat="1" applyFont="1" applyFill="1" applyBorder="1" applyAlignment="1">
      <alignment horizontal="center" vertical="center"/>
    </xf>
    <xf numFmtId="43" fontId="8" fillId="0" borderId="24" xfId="0" applyNumberFormat="1" applyFont="1" applyBorder="1" applyAlignment="1">
      <alignment horizontal="center"/>
    </xf>
    <xf numFmtId="43" fontId="8" fillId="0" borderId="25" xfId="0" applyNumberFormat="1" applyFont="1" applyBorder="1" applyAlignment="1">
      <alignment horizontal="center"/>
    </xf>
    <xf numFmtId="43" fontId="11" fillId="13" borderId="39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3" fontId="13" fillId="0" borderId="55" xfId="0" applyNumberFormat="1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/>
    </xf>
    <xf numFmtId="4" fontId="8" fillId="0" borderId="57" xfId="0" applyNumberFormat="1" applyFont="1" applyFill="1" applyBorder="1" applyAlignment="1">
      <alignment horizontal="center" vertical="center"/>
    </xf>
    <xf numFmtId="4" fontId="8" fillId="0" borderId="22" xfId="0" applyNumberFormat="1" applyFont="1" applyFill="1" applyBorder="1" applyAlignment="1">
      <alignment horizontal="center" vertical="center"/>
    </xf>
    <xf numFmtId="43" fontId="11" fillId="0" borderId="58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8" fillId="0" borderId="43" xfId="0" applyNumberFormat="1" applyFont="1" applyFill="1" applyBorder="1" applyAlignment="1">
      <alignment horizontal="center" vertical="center"/>
    </xf>
    <xf numFmtId="43" fontId="11" fillId="0" borderId="2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49" fontId="8" fillId="0" borderId="0" xfId="0" applyNumberFormat="1" applyFont="1" applyFill="1" applyBorder="1" applyAlignment="1">
      <alignment horizontal="left" vertical="center"/>
    </xf>
    <xf numFmtId="43" fontId="8" fillId="0" borderId="24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43" fontId="11" fillId="36" borderId="24" xfId="0" applyNumberFormat="1" applyFont="1" applyFill="1" applyBorder="1" applyAlignment="1">
      <alignment horizontal="center" vertical="center"/>
    </xf>
    <xf numFmtId="43" fontId="11" fillId="36" borderId="25" xfId="0" applyNumberFormat="1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left" vertical="center"/>
    </xf>
    <xf numFmtId="0" fontId="10" fillId="33" borderId="21" xfId="0" applyFont="1" applyFill="1" applyBorder="1" applyAlignment="1">
      <alignment horizontal="left" vertical="center"/>
    </xf>
    <xf numFmtId="43" fontId="11" fillId="12" borderId="59" xfId="0" applyNumberFormat="1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/>
    </xf>
    <xf numFmtId="0" fontId="10" fillId="33" borderId="19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10" fillId="33" borderId="44" xfId="0" applyFont="1" applyFill="1" applyBorder="1" applyAlignment="1">
      <alignment horizontal="left" vertical="center"/>
    </xf>
    <xf numFmtId="43" fontId="20" fillId="37" borderId="39" xfId="0" applyNumberFormat="1" applyFont="1" applyFill="1" applyBorder="1" applyAlignment="1">
      <alignment horizontal="left" vertical="center"/>
    </xf>
    <xf numFmtId="0" fontId="8" fillId="37" borderId="21" xfId="0" applyFont="1" applyFill="1" applyBorder="1" applyAlignment="1">
      <alignment/>
    </xf>
    <xf numFmtId="0" fontId="0" fillId="0" borderId="0" xfId="0" applyAlignment="1">
      <alignment vertical="top"/>
    </xf>
    <xf numFmtId="0" fontId="0" fillId="16" borderId="20" xfId="0" applyFont="1" applyFill="1" applyBorder="1" applyAlignment="1">
      <alignment horizontal="left" vertical="center"/>
    </xf>
    <xf numFmtId="0" fontId="8" fillId="16" borderId="13" xfId="0" applyFont="1" applyFill="1" applyBorder="1" applyAlignment="1">
      <alignment horizontal="center" vertical="center"/>
    </xf>
    <xf numFmtId="0" fontId="0" fillId="16" borderId="49" xfId="0" applyFont="1" applyFill="1" applyBorder="1" applyAlignment="1">
      <alignment horizontal="center" vertical="center"/>
    </xf>
    <xf numFmtId="0" fontId="0" fillId="16" borderId="14" xfId="0" applyFont="1" applyFill="1" applyBorder="1" applyAlignment="1">
      <alignment horizontal="center" vertical="center"/>
    </xf>
    <xf numFmtId="4" fontId="8" fillId="16" borderId="14" xfId="0" applyNumberFormat="1" applyFont="1" applyFill="1" applyBorder="1" applyAlignment="1">
      <alignment horizontal="center" vertical="center"/>
    </xf>
    <xf numFmtId="4" fontId="8" fillId="16" borderId="43" xfId="0" applyNumberFormat="1" applyFont="1" applyFill="1" applyBorder="1" applyAlignment="1">
      <alignment horizontal="center" vertical="center"/>
    </xf>
    <xf numFmtId="43" fontId="11" fillId="16" borderId="24" xfId="0" applyNumberFormat="1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 vertical="center"/>
    </xf>
    <xf numFmtId="0" fontId="0" fillId="16" borderId="14" xfId="0" applyFill="1" applyBorder="1" applyAlignment="1">
      <alignment/>
    </xf>
    <xf numFmtId="0" fontId="0" fillId="0" borderId="20" xfId="0" applyFont="1" applyFill="1" applyBorder="1" applyAlignment="1">
      <alignment horizontal="right"/>
    </xf>
    <xf numFmtId="43" fontId="8" fillId="0" borderId="24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43" fontId="11" fillId="0" borderId="24" xfId="0" applyNumberFormat="1" applyFont="1" applyFill="1" applyBorder="1" applyAlignment="1">
      <alignment horizontal="center" vertical="center"/>
    </xf>
    <xf numFmtId="0" fontId="8" fillId="35" borderId="36" xfId="0" applyFont="1" applyFill="1" applyBorder="1" applyAlignment="1">
      <alignment/>
    </xf>
    <xf numFmtId="43" fontId="11" fillId="35" borderId="54" xfId="0" applyNumberFormat="1" applyFont="1" applyFill="1" applyBorder="1" applyAlignment="1">
      <alignment horizontal="center"/>
    </xf>
    <xf numFmtId="0" fontId="8" fillId="35" borderId="20" xfId="0" applyFont="1" applyFill="1" applyBorder="1" applyAlignment="1">
      <alignment/>
    </xf>
    <xf numFmtId="0" fontId="2" fillId="37" borderId="21" xfId="0" applyFont="1" applyFill="1" applyBorder="1" applyAlignment="1">
      <alignment horizontal="left" vertical="center" wrapText="1"/>
    </xf>
    <xf numFmtId="43" fontId="11" fillId="0" borderId="25" xfId="0" applyNumberFormat="1" applyFont="1" applyBorder="1" applyAlignment="1">
      <alignment horizontal="center" vertical="center"/>
    </xf>
    <xf numFmtId="43" fontId="11" fillId="0" borderId="58" xfId="0" applyNumberFormat="1" applyFont="1" applyBorder="1" applyAlignment="1">
      <alignment horizontal="center" vertical="center"/>
    </xf>
    <xf numFmtId="43" fontId="11" fillId="0" borderId="54" xfId="0" applyNumberFormat="1" applyFont="1" applyFill="1" applyBorder="1" applyAlignment="1">
      <alignment horizontal="center" vertical="center"/>
    </xf>
    <xf numFmtId="43" fontId="11" fillId="19" borderId="39" xfId="0" applyNumberFormat="1" applyFont="1" applyFill="1" applyBorder="1" applyAlignment="1">
      <alignment horizontal="center" vertical="center"/>
    </xf>
    <xf numFmtId="43" fontId="2" fillId="0" borderId="24" xfId="0" applyNumberFormat="1" applyFont="1" applyFill="1" applyBorder="1" applyAlignment="1">
      <alignment horizontal="center"/>
    </xf>
    <xf numFmtId="43" fontId="11" fillId="0" borderId="18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0" xfId="0" applyAlignment="1">
      <alignment/>
    </xf>
    <xf numFmtId="0" fontId="11" fillId="34" borderId="53" xfId="0" applyFont="1" applyFill="1" applyBorder="1" applyAlignment="1">
      <alignment horizontal="center" vertical="center" wrapText="1"/>
    </xf>
    <xf numFmtId="0" fontId="11" fillId="34" borderId="5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7" fillId="38" borderId="0" xfId="0" applyFont="1" applyFill="1" applyBorder="1" applyAlignment="1">
      <alignment horizontal="center" vertical="center"/>
    </xf>
    <xf numFmtId="0" fontId="4" fillId="13" borderId="53" xfId="0" applyFont="1" applyFill="1" applyBorder="1" applyAlignment="1">
      <alignment horizontal="center" vertical="center"/>
    </xf>
    <xf numFmtId="0" fontId="4" fillId="13" borderId="52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14" fillId="33" borderId="62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1" fillId="19" borderId="53" xfId="0" applyFont="1" applyFill="1" applyBorder="1" applyAlignment="1">
      <alignment horizontal="center" vertical="center" wrapText="1"/>
    </xf>
    <xf numFmtId="0" fontId="1" fillId="19" borderId="52" xfId="0" applyFont="1" applyFill="1" applyBorder="1" applyAlignment="1">
      <alignment horizontal="center" vertical="center" wrapText="1"/>
    </xf>
    <xf numFmtId="0" fontId="14" fillId="33" borderId="3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64" xfId="0" applyFont="1" applyFill="1" applyBorder="1" applyAlignment="1">
      <alignment horizontal="center" vertical="center" wrapText="1"/>
    </xf>
    <xf numFmtId="0" fontId="14" fillId="33" borderId="40" xfId="0" applyFont="1" applyFill="1" applyBorder="1" applyAlignment="1">
      <alignment horizontal="center" vertical="center" wrapText="1"/>
    </xf>
    <xf numFmtId="0" fontId="17" fillId="33" borderId="6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3">
      <selection activeCell="M21" sqref="M21"/>
    </sheetView>
  </sheetViews>
  <sheetFormatPr defaultColWidth="9.00390625" defaultRowHeight="12.75"/>
  <cols>
    <col min="1" max="1" width="37.75390625" style="0" customWidth="1"/>
    <col min="2" max="4" width="10.625" style="0" customWidth="1"/>
    <col min="5" max="5" width="13.625" style="0" customWidth="1"/>
    <col min="6" max="6" width="14.125" style="0" customWidth="1"/>
    <col min="7" max="8" width="13.625" style="0" customWidth="1"/>
    <col min="9" max="9" width="17.875" style="0" customWidth="1"/>
    <col min="10" max="10" width="10.125" style="0" bestFit="1" customWidth="1"/>
  </cols>
  <sheetData>
    <row r="1" spans="1:8" ht="39.75" customHeight="1">
      <c r="A1" s="171" t="s">
        <v>76</v>
      </c>
      <c r="B1" s="171"/>
      <c r="C1" s="171"/>
      <c r="D1" s="171"/>
      <c r="E1" s="171"/>
      <c r="F1" s="171"/>
      <c r="G1" s="171"/>
      <c r="H1" s="171"/>
    </row>
    <row r="2" spans="1:9" ht="39.75" customHeight="1" thickBot="1">
      <c r="A2" s="172" t="s">
        <v>144</v>
      </c>
      <c r="B2" s="172"/>
      <c r="C2" s="172"/>
      <c r="D2" s="172"/>
      <c r="E2" s="172"/>
      <c r="F2" s="172"/>
      <c r="G2" s="172"/>
      <c r="H2" s="172"/>
      <c r="I2" s="142"/>
    </row>
    <row r="3" spans="1:8" s="6" customFormat="1" ht="3.75" customHeight="1" hidden="1" thickBot="1">
      <c r="A3" s="5"/>
      <c r="B3" s="7"/>
      <c r="C3" s="7"/>
      <c r="D3" s="7"/>
      <c r="E3" s="7"/>
      <c r="F3" s="7"/>
      <c r="G3" s="7"/>
      <c r="H3" s="7"/>
    </row>
    <row r="4" spans="1:9" ht="19.5" customHeight="1">
      <c r="A4" s="173" t="s">
        <v>77</v>
      </c>
      <c r="B4" s="175" t="s">
        <v>0</v>
      </c>
      <c r="C4" s="177" t="s">
        <v>18</v>
      </c>
      <c r="D4" s="21" t="s">
        <v>1</v>
      </c>
      <c r="E4" s="179" t="s">
        <v>45</v>
      </c>
      <c r="F4" s="180"/>
      <c r="G4" s="180"/>
      <c r="H4" s="180"/>
      <c r="I4" s="169" t="s">
        <v>143</v>
      </c>
    </row>
    <row r="5" spans="1:9" ht="60.75" customHeight="1" thickBot="1">
      <c r="A5" s="174"/>
      <c r="B5" s="176"/>
      <c r="C5" s="178"/>
      <c r="D5" s="8" t="s">
        <v>19</v>
      </c>
      <c r="E5" s="2" t="s">
        <v>2</v>
      </c>
      <c r="F5" s="71" t="s">
        <v>79</v>
      </c>
      <c r="G5" s="72" t="s">
        <v>80</v>
      </c>
      <c r="H5" s="22" t="s">
        <v>23</v>
      </c>
      <c r="I5" s="170"/>
    </row>
    <row r="6" spans="1:9" ht="24.75" customHeight="1">
      <c r="A6" s="47" t="s">
        <v>71</v>
      </c>
      <c r="B6" s="111">
        <v>50</v>
      </c>
      <c r="C6" s="112" t="s">
        <v>31</v>
      </c>
      <c r="D6" s="113" t="s">
        <v>33</v>
      </c>
      <c r="E6" s="114">
        <v>150</v>
      </c>
      <c r="F6" s="115">
        <v>1000</v>
      </c>
      <c r="G6" s="114">
        <v>350</v>
      </c>
      <c r="H6" s="116">
        <v>150</v>
      </c>
      <c r="I6" s="117">
        <f>E6+F6+G6+H6</f>
        <v>1650</v>
      </c>
    </row>
    <row r="7" spans="1:17" ht="24.75" customHeight="1">
      <c r="A7" s="45" t="s">
        <v>127</v>
      </c>
      <c r="B7" s="118">
        <v>70</v>
      </c>
      <c r="C7" s="119" t="s">
        <v>31</v>
      </c>
      <c r="D7" s="120" t="s">
        <v>33</v>
      </c>
      <c r="E7" s="121">
        <v>0</v>
      </c>
      <c r="F7" s="122">
        <v>1400</v>
      </c>
      <c r="G7" s="121">
        <v>350</v>
      </c>
      <c r="H7" s="123">
        <v>100</v>
      </c>
      <c r="I7" s="124">
        <f>E7+F7+G7+H7</f>
        <v>1850</v>
      </c>
      <c r="Q7" s="75"/>
    </row>
    <row r="8" spans="1:9" ht="24.75" customHeight="1">
      <c r="A8" s="45" t="s">
        <v>132</v>
      </c>
      <c r="B8" s="118">
        <v>69</v>
      </c>
      <c r="C8" s="119" t="s">
        <v>31</v>
      </c>
      <c r="D8" s="120" t="s">
        <v>33</v>
      </c>
      <c r="E8" s="121">
        <v>150</v>
      </c>
      <c r="F8" s="122">
        <v>1380</v>
      </c>
      <c r="G8" s="121">
        <v>350</v>
      </c>
      <c r="H8" s="123">
        <v>150</v>
      </c>
      <c r="I8" s="124">
        <f>E8+F8+G8+H8</f>
        <v>2030</v>
      </c>
    </row>
    <row r="9" spans="1:9" ht="24.75" customHeight="1">
      <c r="A9" s="45" t="s">
        <v>133</v>
      </c>
      <c r="B9" s="118">
        <v>70</v>
      </c>
      <c r="C9" s="119" t="s">
        <v>31</v>
      </c>
      <c r="D9" s="120" t="s">
        <v>33</v>
      </c>
      <c r="E9" s="121">
        <v>100</v>
      </c>
      <c r="F9" s="122">
        <v>1400</v>
      </c>
      <c r="G9" s="121">
        <v>350</v>
      </c>
      <c r="H9" s="123">
        <v>100</v>
      </c>
      <c r="I9" s="124">
        <f>E9+F9+G9+H9</f>
        <v>1950</v>
      </c>
    </row>
    <row r="10" spans="1:9" ht="24.75" customHeight="1">
      <c r="A10" s="45" t="s">
        <v>98</v>
      </c>
      <c r="B10" s="118">
        <v>180</v>
      </c>
      <c r="C10" s="119" t="s">
        <v>31</v>
      </c>
      <c r="D10" s="120" t="s">
        <v>33</v>
      </c>
      <c r="E10" s="121">
        <v>120</v>
      </c>
      <c r="F10" s="122">
        <v>0</v>
      </c>
      <c r="G10" s="121">
        <v>150</v>
      </c>
      <c r="H10" s="123">
        <v>0</v>
      </c>
      <c r="I10" s="124">
        <f>E10+F10+G10+H10</f>
        <v>270</v>
      </c>
    </row>
    <row r="11" spans="1:9" ht="24.75" customHeight="1">
      <c r="A11" s="45" t="s">
        <v>82</v>
      </c>
      <c r="B11" s="118">
        <v>30</v>
      </c>
      <c r="C11" s="119" t="s">
        <v>31</v>
      </c>
      <c r="D11" s="120" t="s">
        <v>137</v>
      </c>
      <c r="E11" s="121">
        <v>120</v>
      </c>
      <c r="F11" s="122">
        <v>200</v>
      </c>
      <c r="G11" s="121">
        <v>150</v>
      </c>
      <c r="H11" s="123">
        <v>150</v>
      </c>
      <c r="I11" s="124">
        <f>H11+G11+F11+E11</f>
        <v>620</v>
      </c>
    </row>
    <row r="12" spans="1:9" ht="25.5" customHeight="1">
      <c r="A12" s="45" t="s">
        <v>83</v>
      </c>
      <c r="B12" s="118">
        <v>10</v>
      </c>
      <c r="C12" s="119" t="s">
        <v>84</v>
      </c>
      <c r="D12" s="120" t="s">
        <v>34</v>
      </c>
      <c r="E12" s="121">
        <v>120</v>
      </c>
      <c r="F12" s="121">
        <v>100</v>
      </c>
      <c r="G12" s="121">
        <v>150</v>
      </c>
      <c r="H12" s="123">
        <v>150</v>
      </c>
      <c r="I12" s="124">
        <f>E12+F12+G12+H12</f>
        <v>520</v>
      </c>
    </row>
    <row r="13" spans="1:9" ht="25.5" customHeight="1">
      <c r="A13" s="45" t="s">
        <v>128</v>
      </c>
      <c r="B13" s="118">
        <v>50</v>
      </c>
      <c r="C13" s="119" t="s">
        <v>31</v>
      </c>
      <c r="D13" s="120" t="s">
        <v>34</v>
      </c>
      <c r="E13" s="121">
        <v>120</v>
      </c>
      <c r="F13" s="121">
        <v>0</v>
      </c>
      <c r="G13" s="121">
        <v>150</v>
      </c>
      <c r="H13" s="123">
        <v>0</v>
      </c>
      <c r="I13" s="124">
        <f>H13+G13+F13+E13</f>
        <v>270</v>
      </c>
    </row>
    <row r="14" spans="1:9" ht="25.5" customHeight="1">
      <c r="A14" s="45" t="s">
        <v>129</v>
      </c>
      <c r="B14" s="118">
        <v>250</v>
      </c>
      <c r="C14" s="119" t="s">
        <v>31</v>
      </c>
      <c r="D14" s="120" t="s">
        <v>35</v>
      </c>
      <c r="E14" s="121">
        <v>120</v>
      </c>
      <c r="F14" s="121">
        <v>2500</v>
      </c>
      <c r="G14" s="121">
        <v>400</v>
      </c>
      <c r="H14" s="123">
        <v>150</v>
      </c>
      <c r="I14" s="124">
        <f>E14+F14+G14+H14</f>
        <v>3170</v>
      </c>
    </row>
    <row r="15" spans="1:9" ht="24.75" customHeight="1">
      <c r="A15" s="44" t="s">
        <v>130</v>
      </c>
      <c r="B15" s="118">
        <v>50</v>
      </c>
      <c r="C15" s="119" t="s">
        <v>31</v>
      </c>
      <c r="D15" s="120" t="s">
        <v>35</v>
      </c>
      <c r="E15" s="121">
        <v>120</v>
      </c>
      <c r="F15" s="121">
        <v>0</v>
      </c>
      <c r="G15" s="121">
        <v>150</v>
      </c>
      <c r="H15" s="123">
        <v>0</v>
      </c>
      <c r="I15" s="124">
        <f>H15+G15+F15+E15</f>
        <v>270</v>
      </c>
    </row>
    <row r="16" spans="1:9" ht="24.75" customHeight="1">
      <c r="A16" s="143" t="s">
        <v>134</v>
      </c>
      <c r="B16" s="144">
        <v>40</v>
      </c>
      <c r="C16" s="145" t="s">
        <v>31</v>
      </c>
      <c r="D16" s="146" t="s">
        <v>120</v>
      </c>
      <c r="E16" s="147">
        <v>200</v>
      </c>
      <c r="F16" s="147">
        <v>500</v>
      </c>
      <c r="G16" s="147">
        <v>100</v>
      </c>
      <c r="H16" s="148">
        <v>0</v>
      </c>
      <c r="I16" s="149">
        <f>E16+F16+G16+H16</f>
        <v>800</v>
      </c>
    </row>
    <row r="17" spans="1:9" ht="24.75" customHeight="1">
      <c r="A17" s="143" t="s">
        <v>135</v>
      </c>
      <c r="B17" s="144">
        <v>28</v>
      </c>
      <c r="C17" s="145" t="s">
        <v>31</v>
      </c>
      <c r="D17" s="146" t="s">
        <v>120</v>
      </c>
      <c r="E17" s="147">
        <v>200</v>
      </c>
      <c r="F17" s="147">
        <v>5000</v>
      </c>
      <c r="G17" s="147">
        <v>0</v>
      </c>
      <c r="H17" s="148">
        <v>0</v>
      </c>
      <c r="I17" s="149">
        <f>E17+F17+G17+H17</f>
        <v>5200</v>
      </c>
    </row>
    <row r="18" spans="1:9" ht="24.75" customHeight="1">
      <c r="A18" s="143" t="s">
        <v>136</v>
      </c>
      <c r="B18" s="144">
        <v>50</v>
      </c>
      <c r="C18" s="145" t="s">
        <v>31</v>
      </c>
      <c r="D18" s="146" t="s">
        <v>120</v>
      </c>
      <c r="E18" s="147">
        <v>200</v>
      </c>
      <c r="F18" s="147">
        <v>500</v>
      </c>
      <c r="G18" s="147">
        <v>100</v>
      </c>
      <c r="H18" s="148">
        <v>0</v>
      </c>
      <c r="I18" s="149">
        <f>E18+F18+G18+H18</f>
        <v>800</v>
      </c>
    </row>
    <row r="19" spans="1:10" ht="24.75" customHeight="1">
      <c r="A19" s="45" t="s">
        <v>121</v>
      </c>
      <c r="B19" s="118">
        <v>500</v>
      </c>
      <c r="C19" s="119" t="s">
        <v>32</v>
      </c>
      <c r="D19" s="120" t="s">
        <v>123</v>
      </c>
      <c r="E19" s="121">
        <v>100</v>
      </c>
      <c r="F19" s="121">
        <v>2000</v>
      </c>
      <c r="G19" s="121">
        <v>500</v>
      </c>
      <c r="H19" s="123">
        <v>2400</v>
      </c>
      <c r="I19" s="124">
        <f>H19+G19+F19+E19</f>
        <v>5000</v>
      </c>
      <c r="J19" s="109"/>
    </row>
    <row r="20" spans="1:9" ht="24.75" customHeight="1">
      <c r="A20" s="45" t="s">
        <v>126</v>
      </c>
      <c r="B20" s="118">
        <v>10</v>
      </c>
      <c r="C20" s="119" t="s">
        <v>122</v>
      </c>
      <c r="D20" s="120" t="s">
        <v>124</v>
      </c>
      <c r="E20" s="121">
        <v>150</v>
      </c>
      <c r="F20" s="121">
        <v>500</v>
      </c>
      <c r="G20" s="121"/>
      <c r="H20" s="123"/>
      <c r="I20" s="124">
        <f>H20+G20+F20+E20</f>
        <v>650</v>
      </c>
    </row>
    <row r="21" spans="1:9" ht="24.75" customHeight="1" thickBot="1">
      <c r="A21" s="45" t="s">
        <v>131</v>
      </c>
      <c r="B21" s="118"/>
      <c r="C21" s="119"/>
      <c r="D21" s="120"/>
      <c r="E21" s="121"/>
      <c r="F21" s="121"/>
      <c r="G21" s="121">
        <v>300</v>
      </c>
      <c r="H21" s="123">
        <v>200</v>
      </c>
      <c r="I21" s="124">
        <v>500</v>
      </c>
    </row>
    <row r="22" spans="1:9" ht="24.75" customHeight="1" hidden="1">
      <c r="A22" s="45"/>
      <c r="B22" s="9"/>
      <c r="C22" s="81"/>
      <c r="D22" s="82"/>
      <c r="E22" s="27"/>
      <c r="F22" s="27"/>
      <c r="G22" s="27"/>
      <c r="H22" s="64"/>
      <c r="I22" s="106">
        <f>SUM(I6:I21)</f>
        <v>25550</v>
      </c>
    </row>
    <row r="23" spans="1:9" ht="24.75" customHeight="1" hidden="1">
      <c r="A23" s="46"/>
      <c r="B23" s="41"/>
      <c r="C23" s="83"/>
      <c r="D23" s="84"/>
      <c r="E23" s="42"/>
      <c r="F23" s="42"/>
      <c r="G23" s="42"/>
      <c r="H23" s="67"/>
      <c r="I23" s="106"/>
    </row>
    <row r="24" spans="1:9" ht="24.75" customHeight="1" hidden="1" thickBot="1">
      <c r="A24" s="48"/>
      <c r="B24" s="49"/>
      <c r="C24" s="85"/>
      <c r="D24" s="85"/>
      <c r="E24" s="50"/>
      <c r="F24" s="50"/>
      <c r="G24" s="50"/>
      <c r="H24" s="68"/>
      <c r="I24" s="107"/>
    </row>
    <row r="25" spans="1:9" ht="34.5" customHeight="1" thickBot="1">
      <c r="A25" s="150" t="s">
        <v>3</v>
      </c>
      <c r="B25" s="86"/>
      <c r="C25" s="87"/>
      <c r="D25" s="88"/>
      <c r="E25" s="43">
        <f>E6+E7+E8+E9+E10+E11+E12+E13+E14+E15+E16+E17+E18+E19+E20+E21</f>
        <v>1970</v>
      </c>
      <c r="F25" s="43">
        <f>F6+F7+F8+F9+F10+F11+F12+F13+F14+F15+F16+F17+F18+F19+F20+F21</f>
        <v>16480</v>
      </c>
      <c r="G25" s="43">
        <f>G6+G7+G8+G9+G10+G11+G12+G13+G14+G15+G16+G17+G18+G19+G20+G21</f>
        <v>3550</v>
      </c>
      <c r="H25" s="69">
        <f>H6+H7+H8+H9+H10+H11+H12+H13+H14+H15+H16+H17+H18+H19+H20+H21</f>
        <v>3550</v>
      </c>
      <c r="I25" s="108">
        <f>I6+I7+I8+I9+I10+I11+I12+I13+I14+I15+I16+I17+I18+I19+I20+I21</f>
        <v>25550</v>
      </c>
    </row>
    <row r="26" spans="1:9" ht="24.75" customHeight="1">
      <c r="A26" s="151"/>
      <c r="B26" s="166" t="s">
        <v>138</v>
      </c>
      <c r="C26" s="167"/>
      <c r="D26" s="167"/>
      <c r="E26" s="167"/>
      <c r="F26" s="167"/>
      <c r="G26" s="167"/>
      <c r="H26" s="167"/>
      <c r="I26" s="167"/>
    </row>
    <row r="27" spans="1:9" ht="24.75" customHeight="1">
      <c r="A27" s="168" t="s">
        <v>139</v>
      </c>
      <c r="B27" s="168"/>
      <c r="C27" s="168"/>
      <c r="D27" s="168"/>
      <c r="E27" s="168"/>
      <c r="F27" s="168"/>
      <c r="G27" s="168"/>
      <c r="H27" s="168"/>
      <c r="I27" s="168"/>
    </row>
  </sheetData>
  <sheetProtection/>
  <mergeCells count="9">
    <mergeCell ref="B26:I26"/>
    <mergeCell ref="A27:I27"/>
    <mergeCell ref="I4:I5"/>
    <mergeCell ref="A1:H1"/>
    <mergeCell ref="A2:H2"/>
    <mergeCell ref="A4:A5"/>
    <mergeCell ref="B4:B5"/>
    <mergeCell ref="C4:C5"/>
    <mergeCell ref="E4:H4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="112" zoomScaleNormal="112" zoomScalePageLayoutView="0" workbookViewId="0" topLeftCell="A13">
      <selection activeCell="M14" sqref="M14"/>
    </sheetView>
  </sheetViews>
  <sheetFormatPr defaultColWidth="9.00390625" defaultRowHeight="12.75"/>
  <cols>
    <col min="1" max="1" width="23.625" style="0" customWidth="1"/>
    <col min="2" max="4" width="8.625" style="0" customWidth="1"/>
    <col min="5" max="6" width="15.625" style="0" customWidth="1"/>
    <col min="7" max="7" width="18.00390625" style="0" customWidth="1"/>
    <col min="8" max="8" width="17.375" style="0" customWidth="1"/>
    <col min="9" max="9" width="16.625" style="0" customWidth="1"/>
  </cols>
  <sheetData>
    <row r="1" spans="1:9" ht="18" customHeight="1">
      <c r="A1" s="182" t="s">
        <v>55</v>
      </c>
      <c r="B1" s="186" t="s">
        <v>0</v>
      </c>
      <c r="C1" s="184" t="s">
        <v>4</v>
      </c>
      <c r="D1" s="188" t="s">
        <v>1</v>
      </c>
      <c r="E1" s="179" t="s">
        <v>45</v>
      </c>
      <c r="F1" s="181"/>
      <c r="G1" s="181"/>
      <c r="H1" s="180"/>
      <c r="I1" s="90" t="s">
        <v>20</v>
      </c>
    </row>
    <row r="2" spans="1:9" ht="18" customHeight="1" thickBot="1">
      <c r="A2" s="183"/>
      <c r="B2" s="187"/>
      <c r="C2" s="185"/>
      <c r="D2" s="189"/>
      <c r="E2" s="54" t="s">
        <v>2</v>
      </c>
      <c r="F2" s="55" t="s">
        <v>38</v>
      </c>
      <c r="G2" s="55" t="s">
        <v>48</v>
      </c>
      <c r="H2" s="66" t="s">
        <v>49</v>
      </c>
      <c r="I2" s="89">
        <v>2021</v>
      </c>
    </row>
    <row r="3" spans="1:10" ht="22.5" customHeight="1">
      <c r="A3" s="17" t="s">
        <v>72</v>
      </c>
      <c r="B3" s="12">
        <v>200</v>
      </c>
      <c r="C3" s="13">
        <v>2</v>
      </c>
      <c r="D3" s="13" t="s">
        <v>120</v>
      </c>
      <c r="E3" s="29">
        <v>1300</v>
      </c>
      <c r="F3" s="114">
        <v>2700</v>
      </c>
      <c r="G3" s="29">
        <v>1000</v>
      </c>
      <c r="H3" s="63"/>
      <c r="I3" s="162">
        <f>E3+F3+G3+H3</f>
        <v>5000</v>
      </c>
      <c r="J3" s="126"/>
    </row>
    <row r="4" spans="1:9" ht="22.5" customHeight="1">
      <c r="A4" s="18" t="s">
        <v>5</v>
      </c>
      <c r="B4" s="14">
        <v>192</v>
      </c>
      <c r="C4" s="10">
        <v>12</v>
      </c>
      <c r="D4" s="10" t="s">
        <v>56</v>
      </c>
      <c r="E4" s="27">
        <v>2400</v>
      </c>
      <c r="F4" s="27">
        <v>2300</v>
      </c>
      <c r="G4" s="27">
        <v>800</v>
      </c>
      <c r="H4" s="64"/>
      <c r="I4" s="76">
        <f>H4+G4+F4+E4</f>
        <v>5500</v>
      </c>
    </row>
    <row r="5" spans="1:9" ht="22.5" customHeight="1">
      <c r="A5" s="19" t="s">
        <v>6</v>
      </c>
      <c r="B5" s="15">
        <v>250</v>
      </c>
      <c r="C5" s="10">
        <v>35</v>
      </c>
      <c r="D5" s="10" t="s">
        <v>57</v>
      </c>
      <c r="E5" s="27">
        <v>700</v>
      </c>
      <c r="F5" s="27">
        <v>300</v>
      </c>
      <c r="G5" s="27"/>
      <c r="H5" s="64"/>
      <c r="I5" s="76">
        <f>H5+G5+F5+E5</f>
        <v>1000</v>
      </c>
    </row>
    <row r="6" spans="1:9" ht="22.5" customHeight="1">
      <c r="A6" s="18" t="s">
        <v>7</v>
      </c>
      <c r="B6" s="14">
        <v>250</v>
      </c>
      <c r="C6" s="10">
        <v>35</v>
      </c>
      <c r="D6" s="10" t="s">
        <v>57</v>
      </c>
      <c r="E6" s="27">
        <v>1300</v>
      </c>
      <c r="F6" s="27">
        <v>500</v>
      </c>
      <c r="G6" s="27"/>
      <c r="H6" s="64"/>
      <c r="I6" s="160">
        <f>H6+G6+F6+E6</f>
        <v>1800</v>
      </c>
    </row>
    <row r="7" spans="1:9" ht="22.5" customHeight="1">
      <c r="A7" s="20" t="s">
        <v>119</v>
      </c>
      <c r="B7" s="31">
        <v>40</v>
      </c>
      <c r="C7" s="11">
        <v>8</v>
      </c>
      <c r="D7" s="11" t="s">
        <v>125</v>
      </c>
      <c r="E7" s="28">
        <v>400</v>
      </c>
      <c r="F7" s="28">
        <v>150</v>
      </c>
      <c r="G7" s="28"/>
      <c r="H7" s="65"/>
      <c r="I7" s="76">
        <f>E7+F7+G7+H7</f>
        <v>550</v>
      </c>
    </row>
    <row r="8" spans="1:9" ht="22.5" customHeight="1">
      <c r="A8" s="18" t="s">
        <v>8</v>
      </c>
      <c r="B8" s="14">
        <v>80</v>
      </c>
      <c r="C8" s="10">
        <v>30</v>
      </c>
      <c r="D8" s="10" t="s">
        <v>57</v>
      </c>
      <c r="E8" s="27">
        <v>700</v>
      </c>
      <c r="F8" s="27">
        <v>300</v>
      </c>
      <c r="G8" s="27"/>
      <c r="H8" s="64"/>
      <c r="I8" s="161">
        <f>H8+G8+F8+E8</f>
        <v>1000</v>
      </c>
    </row>
    <row r="9" spans="1:9" ht="22.5" customHeight="1">
      <c r="A9" s="18" t="s">
        <v>50</v>
      </c>
      <c r="B9" s="14">
        <v>120</v>
      </c>
      <c r="C9" s="10">
        <v>15</v>
      </c>
      <c r="D9" s="10" t="s">
        <v>57</v>
      </c>
      <c r="E9" s="27">
        <v>1300</v>
      </c>
      <c r="F9" s="27">
        <v>500</v>
      </c>
      <c r="G9" s="27"/>
      <c r="H9" s="64"/>
      <c r="I9" s="76">
        <f>H9+G9+F9+E9</f>
        <v>1800</v>
      </c>
    </row>
    <row r="10" spans="1:9" ht="22.5" customHeight="1">
      <c r="A10" s="18" t="s">
        <v>21</v>
      </c>
      <c r="B10" s="14">
        <v>108</v>
      </c>
      <c r="C10" s="10">
        <v>12</v>
      </c>
      <c r="D10" s="10" t="s">
        <v>57</v>
      </c>
      <c r="E10" s="27">
        <v>1000</v>
      </c>
      <c r="F10" s="27">
        <v>400</v>
      </c>
      <c r="G10" s="27"/>
      <c r="H10" s="64"/>
      <c r="I10" s="76">
        <f>E10+F10+G10</f>
        <v>1400</v>
      </c>
    </row>
    <row r="11" spans="1:9" ht="22.5" customHeight="1">
      <c r="A11" s="19" t="s">
        <v>22</v>
      </c>
      <c r="B11" s="15">
        <v>15</v>
      </c>
      <c r="C11" s="10">
        <v>5</v>
      </c>
      <c r="D11" s="10" t="s">
        <v>57</v>
      </c>
      <c r="E11" s="27">
        <v>70</v>
      </c>
      <c r="F11" s="27">
        <v>30</v>
      </c>
      <c r="G11" s="27"/>
      <c r="H11" s="64"/>
      <c r="I11" s="76">
        <f>H11+G11+F11+E11</f>
        <v>100</v>
      </c>
    </row>
    <row r="12" spans="1:9" ht="22.5" customHeight="1">
      <c r="A12" s="20" t="s">
        <v>9</v>
      </c>
      <c r="B12" s="15">
        <v>6</v>
      </c>
      <c r="C12" s="10">
        <v>2</v>
      </c>
      <c r="D12" s="10" t="s">
        <v>57</v>
      </c>
      <c r="E12" s="27">
        <v>30</v>
      </c>
      <c r="F12" s="27">
        <v>20</v>
      </c>
      <c r="G12" s="27"/>
      <c r="H12" s="64"/>
      <c r="I12" s="76">
        <v>50</v>
      </c>
    </row>
    <row r="13" spans="1:9" ht="22.5" customHeight="1">
      <c r="A13" s="20" t="s">
        <v>10</v>
      </c>
      <c r="B13" s="15"/>
      <c r="C13" s="10"/>
      <c r="D13" s="10" t="s">
        <v>57</v>
      </c>
      <c r="E13" s="27">
        <v>350</v>
      </c>
      <c r="F13" s="27">
        <v>150</v>
      </c>
      <c r="G13" s="27"/>
      <c r="H13" s="64"/>
      <c r="I13" s="76">
        <f>E13+F13+G13</f>
        <v>500</v>
      </c>
    </row>
    <row r="14" spans="1:9" ht="22.5" customHeight="1">
      <c r="A14" s="20" t="s">
        <v>11</v>
      </c>
      <c r="B14" s="15">
        <v>18</v>
      </c>
      <c r="C14" s="10">
        <v>6</v>
      </c>
      <c r="D14" s="10" t="s">
        <v>57</v>
      </c>
      <c r="E14" s="27">
        <v>170</v>
      </c>
      <c r="F14" s="27">
        <v>30</v>
      </c>
      <c r="G14" s="27"/>
      <c r="H14" s="64"/>
      <c r="I14" s="76">
        <f>H14+G14+F14+E14</f>
        <v>200</v>
      </c>
    </row>
    <row r="15" spans="1:9" ht="22.5" customHeight="1">
      <c r="A15" s="20" t="s">
        <v>12</v>
      </c>
      <c r="B15" s="15">
        <v>20</v>
      </c>
      <c r="C15" s="10">
        <v>4</v>
      </c>
      <c r="D15" s="10" t="s">
        <v>58</v>
      </c>
      <c r="E15" s="27">
        <v>400</v>
      </c>
      <c r="F15" s="27">
        <v>100</v>
      </c>
      <c r="G15" s="27"/>
      <c r="H15" s="64"/>
      <c r="I15" s="76">
        <f>H15+G15+F15+E15</f>
        <v>500</v>
      </c>
    </row>
    <row r="16" spans="1:9" ht="22.5" customHeight="1">
      <c r="A16" s="20" t="s">
        <v>24</v>
      </c>
      <c r="B16" s="15">
        <v>15</v>
      </c>
      <c r="C16" s="10">
        <v>1</v>
      </c>
      <c r="D16" s="10" t="s">
        <v>34</v>
      </c>
      <c r="E16" s="27"/>
      <c r="F16" s="27">
        <v>150</v>
      </c>
      <c r="G16" s="27">
        <v>50</v>
      </c>
      <c r="H16" s="64"/>
      <c r="I16" s="76">
        <f>H16+G16+F16+E16</f>
        <v>200</v>
      </c>
    </row>
    <row r="17" spans="1:9" ht="22.5" customHeight="1">
      <c r="A17" s="36" t="s">
        <v>99</v>
      </c>
      <c r="B17" s="15">
        <v>60</v>
      </c>
      <c r="C17" s="10">
        <v>1</v>
      </c>
      <c r="D17" s="10" t="s">
        <v>36</v>
      </c>
      <c r="E17" s="27"/>
      <c r="F17" s="27">
        <v>800</v>
      </c>
      <c r="G17" s="27">
        <v>200</v>
      </c>
      <c r="H17" s="64"/>
      <c r="I17" s="76">
        <f>H17+G17+F17+E17</f>
        <v>1000</v>
      </c>
    </row>
    <row r="18" spans="1:9" ht="22.5" customHeight="1">
      <c r="A18" s="159" t="s">
        <v>59</v>
      </c>
      <c r="B18" s="15">
        <v>100</v>
      </c>
      <c r="C18" s="154">
        <v>3</v>
      </c>
      <c r="D18" s="154" t="s">
        <v>36</v>
      </c>
      <c r="E18" s="121">
        <v>100</v>
      </c>
      <c r="F18" s="121">
        <v>1000</v>
      </c>
      <c r="G18" s="121">
        <v>100</v>
      </c>
      <c r="H18" s="123"/>
      <c r="I18" s="155">
        <f>E18+F18+G18</f>
        <v>1200</v>
      </c>
    </row>
    <row r="19" spans="1:9" ht="22.5" customHeight="1">
      <c r="A19" s="20" t="s">
        <v>54</v>
      </c>
      <c r="B19" s="15">
        <v>220</v>
      </c>
      <c r="C19" s="10">
        <v>1</v>
      </c>
      <c r="D19" s="10" t="s">
        <v>60</v>
      </c>
      <c r="E19" s="27"/>
      <c r="F19" s="27">
        <v>300</v>
      </c>
      <c r="G19" s="27">
        <v>200</v>
      </c>
      <c r="H19" s="64">
        <v>500</v>
      </c>
      <c r="I19" s="76">
        <f>H19+G19+F19+E19</f>
        <v>1000</v>
      </c>
    </row>
    <row r="20" spans="1:9" ht="22.5" customHeight="1" thickBot="1">
      <c r="A20" s="159" t="s">
        <v>118</v>
      </c>
      <c r="B20" s="15">
        <v>70</v>
      </c>
      <c r="C20" s="154">
        <v>1</v>
      </c>
      <c r="D20" s="154" t="s">
        <v>36</v>
      </c>
      <c r="E20" s="121">
        <v>500</v>
      </c>
      <c r="F20" s="121">
        <v>500</v>
      </c>
      <c r="G20" s="121">
        <v>200</v>
      </c>
      <c r="H20" s="123">
        <v>1300</v>
      </c>
      <c r="I20" s="165">
        <f>H20+G20+F20+E20</f>
        <v>2500</v>
      </c>
    </row>
    <row r="21" spans="1:9" ht="24.75" customHeight="1" thickBot="1">
      <c r="A21" s="32" t="s">
        <v>3</v>
      </c>
      <c r="B21" s="34"/>
      <c r="C21" s="35"/>
      <c r="D21" s="33"/>
      <c r="E21" s="40">
        <f>E3+E4+E5+E6+E7+E8+E9+E10+E11+E12+E13+E14+E15+E16+E17+E18+E19+E20</f>
        <v>10720</v>
      </c>
      <c r="F21" s="40">
        <f>F3+F4+F5+F6+F7+F8+F9+F10+F11+F12+F13+F14+F15+F16+F17+F18+F19+F20</f>
        <v>10230</v>
      </c>
      <c r="G21" s="40">
        <f>G3+G4+G5+G6+G7+G8+G9+G10+G11+G12+G13+G14+G15+G16+G17+G18+G19+G20</f>
        <v>2550</v>
      </c>
      <c r="H21" s="56">
        <f>H3+H4+H5+H6+H7+H8+H9+H10+H11+H12+H13+H14+H15+H16+H17+H18+H19+H20</f>
        <v>1800</v>
      </c>
      <c r="I21" s="163">
        <f>I3+I4+I5+I6+I7+I8+I9+I10+I11+I12+I13+I14+I15+I16+I17+I18+I19+I20</f>
        <v>25300</v>
      </c>
    </row>
    <row r="22" spans="1:9" ht="24.75" customHeight="1">
      <c r="A22" s="1"/>
      <c r="B22" s="1"/>
      <c r="C22" s="1"/>
      <c r="D22" s="1"/>
      <c r="E22" s="1"/>
      <c r="F22" s="1"/>
      <c r="G22" s="30"/>
      <c r="H22" s="1"/>
      <c r="I22" s="95"/>
    </row>
  </sheetData>
  <sheetProtection/>
  <mergeCells count="5">
    <mergeCell ref="E1:H1"/>
    <mergeCell ref="A1:A2"/>
    <mergeCell ref="C1:C2"/>
    <mergeCell ref="B1:B2"/>
    <mergeCell ref="D1:D2"/>
  </mergeCells>
  <printOptions horizontalCentered="1" verticalCentered="1"/>
  <pageMargins left="0.3937007874015748" right="0.3937007874015748" top="0.1968503937007874" bottom="0.1968503937007874" header="0.1968503937007874" footer="0.196850393700787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7"/>
  <sheetViews>
    <sheetView showGridLines="0" tabSelected="1" zoomScalePageLayoutView="0" workbookViewId="0" topLeftCell="A7">
      <selection activeCell="C23" sqref="C23"/>
    </sheetView>
  </sheetViews>
  <sheetFormatPr defaultColWidth="9.00390625" defaultRowHeight="12.75"/>
  <cols>
    <col min="1" max="1" width="35.75390625" style="0" customWidth="1"/>
    <col min="2" max="2" width="17.75390625" style="0" customWidth="1"/>
    <col min="3" max="3" width="22.25390625" style="0" customWidth="1"/>
    <col min="4" max="4" width="35.75390625" style="0" customWidth="1"/>
    <col min="5" max="5" width="20.75390625" style="0" customWidth="1"/>
  </cols>
  <sheetData>
    <row r="1" spans="1:5" ht="24" customHeight="1" thickBot="1">
      <c r="A1" s="94" t="s">
        <v>78</v>
      </c>
      <c r="B1" s="73" t="s">
        <v>142</v>
      </c>
      <c r="D1" s="190" t="s">
        <v>14</v>
      </c>
      <c r="E1" s="190"/>
    </row>
    <row r="2" spans="1:5" ht="18" customHeight="1" thickBot="1">
      <c r="A2" s="134" t="s">
        <v>62</v>
      </c>
      <c r="B2" s="102">
        <v>30000</v>
      </c>
      <c r="D2" s="1"/>
      <c r="E2" s="57" t="s">
        <v>142</v>
      </c>
    </row>
    <row r="3" spans="1:5" ht="18" customHeight="1">
      <c r="A3" s="134" t="s">
        <v>61</v>
      </c>
      <c r="B3" s="96">
        <v>2500</v>
      </c>
      <c r="D3" s="92" t="s">
        <v>73</v>
      </c>
      <c r="E3" s="99">
        <f>rozpočet!I25</f>
        <v>25550</v>
      </c>
    </row>
    <row r="4" spans="1:5" ht="18" customHeight="1">
      <c r="A4" s="134" t="s">
        <v>39</v>
      </c>
      <c r="B4" s="96">
        <v>445000</v>
      </c>
      <c r="C4" s="125"/>
      <c r="D4" s="93" t="s">
        <v>74</v>
      </c>
      <c r="E4" s="100">
        <f>rozpočet2!I21</f>
        <v>25300</v>
      </c>
    </row>
    <row r="5" spans="1:5" s="23" customFormat="1" ht="18" customHeight="1">
      <c r="A5" s="135" t="s">
        <v>87</v>
      </c>
      <c r="B5" s="103">
        <v>80000</v>
      </c>
      <c r="D5" s="25" t="s">
        <v>75</v>
      </c>
      <c r="E5" s="101">
        <f aca="true" t="shared" si="0" ref="E5:E10">B2</f>
        <v>30000</v>
      </c>
    </row>
    <row r="6" spans="1:5" s="23" customFormat="1" ht="18" customHeight="1">
      <c r="A6" s="135" t="s">
        <v>88</v>
      </c>
      <c r="B6" s="103">
        <v>40000</v>
      </c>
      <c r="D6" s="25" t="s">
        <v>108</v>
      </c>
      <c r="E6" s="101">
        <f t="shared" si="0"/>
        <v>2500</v>
      </c>
    </row>
    <row r="7" spans="1:5" s="23" customFormat="1" ht="18" customHeight="1">
      <c r="A7" s="135" t="s">
        <v>89</v>
      </c>
      <c r="B7" s="103">
        <f>B15+B14+B13+B12+B11+B10+B9+B8</f>
        <v>14300</v>
      </c>
      <c r="D7" s="25" t="s">
        <v>39</v>
      </c>
      <c r="E7" s="101">
        <f t="shared" si="0"/>
        <v>445000</v>
      </c>
    </row>
    <row r="8" spans="1:5" s="23" customFormat="1" ht="15.75" customHeight="1">
      <c r="A8" s="136" t="s">
        <v>13</v>
      </c>
      <c r="B8" s="104">
        <v>1000</v>
      </c>
      <c r="D8" s="25" t="s">
        <v>90</v>
      </c>
      <c r="E8" s="101">
        <f t="shared" si="0"/>
        <v>80000</v>
      </c>
    </row>
    <row r="9" spans="1:5" s="23" customFormat="1" ht="15.75" customHeight="1">
      <c r="A9" s="136" t="s">
        <v>63</v>
      </c>
      <c r="B9" s="104">
        <v>3500</v>
      </c>
      <c r="D9" s="25" t="s">
        <v>109</v>
      </c>
      <c r="E9" s="101">
        <f t="shared" si="0"/>
        <v>40000</v>
      </c>
    </row>
    <row r="10" spans="1:5" s="23" customFormat="1" ht="15.75" customHeight="1">
      <c r="A10" s="136" t="s">
        <v>51</v>
      </c>
      <c r="B10" s="104">
        <v>400</v>
      </c>
      <c r="D10" s="25" t="s">
        <v>91</v>
      </c>
      <c r="E10" s="101">
        <f t="shared" si="0"/>
        <v>14300</v>
      </c>
    </row>
    <row r="11" spans="1:5" s="23" customFormat="1" ht="15.75" customHeight="1">
      <c r="A11" s="136" t="s">
        <v>66</v>
      </c>
      <c r="B11" s="104">
        <v>3000</v>
      </c>
      <c r="D11" s="25" t="s">
        <v>92</v>
      </c>
      <c r="E11" s="101">
        <f>B16</f>
        <v>5000</v>
      </c>
    </row>
    <row r="12" spans="1:5" s="23" customFormat="1" ht="15.75" customHeight="1">
      <c r="A12" s="136" t="s">
        <v>52</v>
      </c>
      <c r="B12" s="104">
        <v>100</v>
      </c>
      <c r="D12" s="25" t="s">
        <v>110</v>
      </c>
      <c r="E12" s="101">
        <f>B17</f>
        <v>1000</v>
      </c>
    </row>
    <row r="13" spans="1:5" s="23" customFormat="1" ht="15.75" customHeight="1">
      <c r="A13" s="136" t="s">
        <v>64</v>
      </c>
      <c r="B13" s="104">
        <v>3000</v>
      </c>
      <c r="D13" s="25" t="s">
        <v>111</v>
      </c>
      <c r="E13" s="101">
        <f>B18</f>
        <v>22600</v>
      </c>
    </row>
    <row r="14" spans="1:5" s="23" customFormat="1" ht="15.75" customHeight="1">
      <c r="A14" s="136" t="s">
        <v>65</v>
      </c>
      <c r="B14" s="104">
        <v>300</v>
      </c>
      <c r="D14" s="25" t="s">
        <v>93</v>
      </c>
      <c r="E14" s="101">
        <f>B27</f>
        <v>150000</v>
      </c>
    </row>
    <row r="15" spans="1:5" s="23" customFormat="1" ht="18" customHeight="1">
      <c r="A15" s="136" t="s">
        <v>40</v>
      </c>
      <c r="B15" s="127">
        <v>3000</v>
      </c>
      <c r="D15" s="25" t="s">
        <v>113</v>
      </c>
      <c r="E15" s="101">
        <f aca="true" t="shared" si="1" ref="E15:E20">B31</f>
        <v>55000</v>
      </c>
    </row>
    <row r="16" spans="1:5" s="23" customFormat="1" ht="18" customHeight="1">
      <c r="A16" s="131" t="s">
        <v>92</v>
      </c>
      <c r="B16" s="103">
        <v>5000</v>
      </c>
      <c r="D16" s="25" t="s">
        <v>94</v>
      </c>
      <c r="E16" s="129">
        <f t="shared" si="1"/>
        <v>1000</v>
      </c>
    </row>
    <row r="17" spans="1:5" s="23" customFormat="1" ht="18" customHeight="1">
      <c r="A17" s="131" t="s">
        <v>106</v>
      </c>
      <c r="B17" s="103">
        <v>1000</v>
      </c>
      <c r="D17" s="25" t="s">
        <v>95</v>
      </c>
      <c r="E17" s="129">
        <f t="shared" si="1"/>
        <v>2000</v>
      </c>
    </row>
    <row r="18" spans="1:5" s="23" customFormat="1" ht="18" customHeight="1">
      <c r="A18" s="131" t="s">
        <v>107</v>
      </c>
      <c r="B18" s="103">
        <f>B26+B25+B24+B23+B22+B21+B20+B19</f>
        <v>22600</v>
      </c>
      <c r="D18" s="25" t="s">
        <v>96</v>
      </c>
      <c r="E18" s="130">
        <f t="shared" si="1"/>
        <v>20</v>
      </c>
    </row>
    <row r="19" spans="1:5" s="24" customFormat="1" ht="15.75" customHeight="1">
      <c r="A19" s="136" t="s">
        <v>25</v>
      </c>
      <c r="B19" s="104">
        <v>800</v>
      </c>
      <c r="D19" s="26" t="s">
        <v>97</v>
      </c>
      <c r="E19" s="130">
        <f t="shared" si="1"/>
        <v>2000</v>
      </c>
    </row>
    <row r="20" spans="1:5" s="24" customFormat="1" ht="15.75" customHeight="1" thickBot="1">
      <c r="A20" s="136" t="s">
        <v>53</v>
      </c>
      <c r="B20" s="104">
        <v>4000</v>
      </c>
      <c r="D20" s="128" t="s">
        <v>115</v>
      </c>
      <c r="E20" s="130">
        <f t="shared" si="1"/>
        <v>6000</v>
      </c>
    </row>
    <row r="21" spans="1:5" s="24" customFormat="1" ht="15.75" customHeight="1" thickBot="1">
      <c r="A21" s="136" t="s">
        <v>26</v>
      </c>
      <c r="B21" s="104">
        <v>1000</v>
      </c>
      <c r="D21" s="52" t="s">
        <v>47</v>
      </c>
      <c r="E21" s="140">
        <f>E20+E19+E18+E17+E16+E15+E14+E13+E12+E11+E10+E9+E8+E7+E6+E5+E4+E3</f>
        <v>907270</v>
      </c>
    </row>
    <row r="22" spans="1:2" s="24" customFormat="1" ht="15.75" customHeight="1">
      <c r="A22" s="136" t="s">
        <v>67</v>
      </c>
      <c r="B22" s="104">
        <v>300</v>
      </c>
    </row>
    <row r="23" spans="1:2" s="24" customFormat="1" ht="15.75" customHeight="1">
      <c r="A23" s="137" t="s">
        <v>149</v>
      </c>
      <c r="B23" s="104">
        <v>1500</v>
      </c>
    </row>
    <row r="24" spans="1:2" s="24" customFormat="1" ht="15.75" customHeight="1">
      <c r="A24" s="136" t="s">
        <v>27</v>
      </c>
      <c r="B24" s="104">
        <v>12000</v>
      </c>
    </row>
    <row r="25" spans="1:2" s="24" customFormat="1" ht="15.75" customHeight="1">
      <c r="A25" s="136" t="s">
        <v>37</v>
      </c>
      <c r="B25" s="104">
        <v>2000</v>
      </c>
    </row>
    <row r="26" spans="1:2" s="24" customFormat="1" ht="15.75" customHeight="1">
      <c r="A26" s="137" t="s">
        <v>116</v>
      </c>
      <c r="B26" s="104">
        <v>1000</v>
      </c>
    </row>
    <row r="27" spans="1:2" s="23" customFormat="1" ht="18" customHeight="1">
      <c r="A27" s="131" t="s">
        <v>112</v>
      </c>
      <c r="B27" s="103">
        <f>B30+B29+B28</f>
        <v>150000</v>
      </c>
    </row>
    <row r="28" spans="1:2" s="24" customFormat="1" ht="15.75" customHeight="1">
      <c r="A28" s="138" t="s">
        <v>46</v>
      </c>
      <c r="B28" s="104">
        <v>10000</v>
      </c>
    </row>
    <row r="29" spans="1:2" s="24" customFormat="1" ht="15.75" customHeight="1">
      <c r="A29" s="138" t="s">
        <v>68</v>
      </c>
      <c r="B29" s="104">
        <v>25000</v>
      </c>
    </row>
    <row r="30" spans="1:2" s="24" customFormat="1" ht="15.75" customHeight="1">
      <c r="A30" s="138" t="s">
        <v>69</v>
      </c>
      <c r="B30" s="104">
        <v>115000</v>
      </c>
    </row>
    <row r="31" spans="1:2" s="24" customFormat="1" ht="18" customHeight="1">
      <c r="A31" s="131" t="s">
        <v>114</v>
      </c>
      <c r="B31" s="103">
        <v>55000</v>
      </c>
    </row>
    <row r="32" spans="1:2" s="24" customFormat="1" ht="18" customHeight="1">
      <c r="A32" s="131" t="s">
        <v>94</v>
      </c>
      <c r="B32" s="103">
        <v>1000</v>
      </c>
    </row>
    <row r="33" spans="1:2" s="23" customFormat="1" ht="18" customHeight="1">
      <c r="A33" s="131" t="s">
        <v>95</v>
      </c>
      <c r="B33" s="103">
        <v>2000</v>
      </c>
    </row>
    <row r="34" spans="1:2" s="24" customFormat="1" ht="18" customHeight="1">
      <c r="A34" s="131" t="s">
        <v>96</v>
      </c>
      <c r="B34" s="103">
        <v>20</v>
      </c>
    </row>
    <row r="35" spans="1:2" s="24" customFormat="1" ht="18" customHeight="1">
      <c r="A35" s="132" t="s">
        <v>97</v>
      </c>
      <c r="B35" s="103">
        <v>2000</v>
      </c>
    </row>
    <row r="36" spans="1:2" s="24" customFormat="1" ht="18" customHeight="1" thickBot="1">
      <c r="A36" s="139" t="s">
        <v>115</v>
      </c>
      <c r="B36" s="105">
        <v>6000</v>
      </c>
    </row>
    <row r="37" spans="1:2" s="23" customFormat="1" ht="18" customHeight="1" thickBot="1">
      <c r="A37" s="51" t="s">
        <v>41</v>
      </c>
      <c r="B37" s="133">
        <f>B2+B3+B4+B5+B6+B7+B16+B17+B18+B27+B31+B32+B33+B34+B35+B36</f>
        <v>856420</v>
      </c>
    </row>
    <row r="38" ht="13.5" customHeight="1">
      <c r="A38" s="1"/>
    </row>
    <row r="39" ht="19.5" customHeight="1">
      <c r="A39" s="79"/>
    </row>
    <row r="40" ht="13.5" customHeight="1">
      <c r="A40" s="1"/>
    </row>
    <row r="41" s="23" customFormat="1" ht="18" customHeight="1">
      <c r="A41" s="61"/>
    </row>
    <row r="42" s="23" customFormat="1" ht="18" customHeight="1">
      <c r="A42" s="61"/>
    </row>
    <row r="43" s="23" customFormat="1" ht="18" customHeight="1">
      <c r="A43" s="61"/>
    </row>
    <row r="44" s="23" customFormat="1" ht="18" customHeight="1">
      <c r="A44" s="61"/>
    </row>
    <row r="45" s="23" customFormat="1" ht="18" customHeight="1">
      <c r="A45" s="61"/>
    </row>
    <row r="46" s="23" customFormat="1" ht="18" customHeight="1">
      <c r="A46" s="61"/>
    </row>
    <row r="47" s="23" customFormat="1" ht="18" customHeight="1">
      <c r="A47" s="61"/>
    </row>
    <row r="48" s="23" customFormat="1" ht="18" customHeight="1">
      <c r="A48" s="61"/>
    </row>
    <row r="49" s="23" customFormat="1" ht="18" customHeight="1">
      <c r="A49" s="61"/>
    </row>
    <row r="50" s="23" customFormat="1" ht="18" customHeight="1">
      <c r="A50" s="61"/>
    </row>
    <row r="51" s="23" customFormat="1" ht="18" customHeight="1">
      <c r="A51" s="61"/>
    </row>
    <row r="52" s="23" customFormat="1" ht="18" customHeight="1">
      <c r="A52" s="61"/>
    </row>
    <row r="53" s="23" customFormat="1" ht="18" customHeight="1">
      <c r="A53" s="61"/>
    </row>
    <row r="54" s="23" customFormat="1" ht="18" customHeight="1">
      <c r="A54" s="61"/>
    </row>
    <row r="55" s="23" customFormat="1" ht="18" customHeight="1">
      <c r="A55" s="61"/>
    </row>
    <row r="56" s="23" customFormat="1" ht="18" customHeight="1">
      <c r="A56" s="61"/>
    </row>
    <row r="57" s="23" customFormat="1" ht="18" customHeight="1">
      <c r="A57" s="62"/>
    </row>
    <row r="58" ht="21.75" customHeight="1"/>
  </sheetData>
  <sheetProtection/>
  <mergeCells count="1">
    <mergeCell ref="D1:E1"/>
  </mergeCells>
  <printOptions horizontalCentered="1" verticalCentered="1"/>
  <pageMargins left="0.5905511811023623" right="0.5905511811023623" top="0.1968503937007874" bottom="0.1968503937007874" header="0.1968503937007874" footer="0.196850393700787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PageLayoutView="0" workbookViewId="0" topLeftCell="A7">
      <selection activeCell="E4" sqref="E4"/>
    </sheetView>
  </sheetViews>
  <sheetFormatPr defaultColWidth="9.00390625" defaultRowHeight="12.75"/>
  <cols>
    <col min="1" max="1" width="43.75390625" style="0" customWidth="1"/>
    <col min="2" max="2" width="19.875" style="0" customWidth="1"/>
  </cols>
  <sheetData>
    <row r="1" ht="34.5" customHeight="1">
      <c r="A1" s="3" t="s">
        <v>17</v>
      </c>
    </row>
    <row r="2" ht="24.75" customHeight="1" thickBot="1">
      <c r="A2" s="3"/>
    </row>
    <row r="3" spans="1:2" ht="30" customHeight="1" thickBot="1">
      <c r="A3" s="59" t="s">
        <v>15</v>
      </c>
      <c r="B3" s="91" t="s">
        <v>142</v>
      </c>
    </row>
    <row r="4" spans="1:2" ht="24.75" customHeight="1">
      <c r="A4" s="156" t="s">
        <v>28</v>
      </c>
      <c r="B4" s="157">
        <v>200</v>
      </c>
    </row>
    <row r="5" spans="1:2" ht="24.75" customHeight="1">
      <c r="A5" s="158" t="s">
        <v>29</v>
      </c>
      <c r="B5" s="96">
        <v>22000</v>
      </c>
    </row>
    <row r="6" spans="1:2" ht="24.75" customHeight="1">
      <c r="A6" s="158" t="s">
        <v>30</v>
      </c>
      <c r="B6" s="96">
        <v>27000</v>
      </c>
    </row>
    <row r="7" spans="1:2" ht="24.75" customHeight="1">
      <c r="A7" s="158" t="s">
        <v>105</v>
      </c>
      <c r="B7" s="96">
        <v>31240</v>
      </c>
    </row>
    <row r="8" spans="1:2" ht="24.75" customHeight="1">
      <c r="A8" s="158" t="s">
        <v>100</v>
      </c>
      <c r="B8" s="96">
        <v>500</v>
      </c>
    </row>
    <row r="9" spans="1:2" ht="24.75" customHeight="1">
      <c r="A9" s="158" t="s">
        <v>101</v>
      </c>
      <c r="B9" s="96">
        <f>B13+B12+B11+B10</f>
        <v>230200</v>
      </c>
    </row>
    <row r="10" spans="1:2" ht="24.75" customHeight="1">
      <c r="A10" s="58" t="s">
        <v>81</v>
      </c>
      <c r="B10" s="97">
        <v>37000</v>
      </c>
    </row>
    <row r="11" spans="1:2" ht="24.75" customHeight="1">
      <c r="A11" s="58" t="s">
        <v>86</v>
      </c>
      <c r="B11" s="97">
        <v>116000</v>
      </c>
    </row>
    <row r="12" spans="1:2" ht="24.75" customHeight="1">
      <c r="A12" s="58" t="s">
        <v>85</v>
      </c>
      <c r="B12" s="97">
        <v>70000</v>
      </c>
    </row>
    <row r="13" spans="1:2" ht="24.75" customHeight="1">
      <c r="A13" s="58" t="s">
        <v>145</v>
      </c>
      <c r="B13" s="164">
        <v>7200</v>
      </c>
    </row>
    <row r="14" spans="1:2" ht="24.75" customHeight="1">
      <c r="A14" s="53" t="s">
        <v>102</v>
      </c>
      <c r="B14" s="96">
        <f>B15+B16</f>
        <v>12690</v>
      </c>
    </row>
    <row r="15" spans="1:2" ht="24.75" customHeight="1">
      <c r="A15" s="152" t="s">
        <v>140</v>
      </c>
      <c r="B15" s="153">
        <v>7690</v>
      </c>
    </row>
    <row r="16" spans="1:2" ht="24.75" customHeight="1">
      <c r="A16" s="152" t="s">
        <v>141</v>
      </c>
      <c r="B16" s="153">
        <v>5000</v>
      </c>
    </row>
    <row r="17" spans="1:2" ht="24.75" customHeight="1">
      <c r="A17" s="53" t="s">
        <v>103</v>
      </c>
      <c r="B17" s="96">
        <v>580000</v>
      </c>
    </row>
    <row r="18" spans="1:2" ht="24.75" customHeight="1">
      <c r="A18" s="53" t="s">
        <v>104</v>
      </c>
      <c r="B18" s="96">
        <v>2800</v>
      </c>
    </row>
    <row r="19" spans="1:2" ht="24.75" customHeight="1" thickBot="1">
      <c r="A19" s="141" t="s">
        <v>117</v>
      </c>
      <c r="B19" s="96">
        <v>640</v>
      </c>
    </row>
    <row r="20" spans="1:2" ht="24.75" customHeight="1" thickBot="1">
      <c r="A20" s="60" t="s">
        <v>42</v>
      </c>
      <c r="B20" s="98">
        <f>B4+B5+B6+B7+B8+B9+B14+B17+B18+B19</f>
        <v>907270</v>
      </c>
    </row>
    <row r="21" ht="19.5" customHeight="1">
      <c r="A21" s="38"/>
    </row>
    <row r="22" ht="19.5" customHeight="1">
      <c r="A22" s="80"/>
    </row>
    <row r="23" ht="19.5" customHeight="1">
      <c r="A23" s="37"/>
    </row>
    <row r="24" spans="1:2" ht="24.75" customHeight="1" thickBot="1">
      <c r="A24" s="4" t="s">
        <v>16</v>
      </c>
      <c r="B24" s="74" t="s">
        <v>142</v>
      </c>
    </row>
    <row r="25" spans="1:2" ht="30" customHeight="1" thickBot="1">
      <c r="A25" s="70" t="s">
        <v>43</v>
      </c>
      <c r="B25" s="110">
        <f>B20</f>
        <v>907270</v>
      </c>
    </row>
    <row r="26" spans="1:2" ht="30" customHeight="1" thickBot="1">
      <c r="A26" s="16" t="s">
        <v>70</v>
      </c>
      <c r="B26" s="77">
        <f>rozpočet3!E21</f>
        <v>907270</v>
      </c>
    </row>
    <row r="27" spans="1:2" ht="30" customHeight="1" thickBot="1">
      <c r="A27" s="39" t="s">
        <v>44</v>
      </c>
      <c r="B27" s="78">
        <v>0</v>
      </c>
    </row>
    <row r="30" spans="1:2" ht="12.75">
      <c r="A30" s="168" t="s">
        <v>148</v>
      </c>
      <c r="B30" s="168"/>
    </row>
    <row r="31" ht="12.75">
      <c r="A31" t="s">
        <v>146</v>
      </c>
    </row>
    <row r="32" spans="1:4" ht="12.75">
      <c r="A32" s="168" t="s">
        <v>147</v>
      </c>
      <c r="B32" s="168"/>
      <c r="C32" s="168"/>
      <c r="D32" s="168"/>
    </row>
  </sheetData>
  <sheetProtection/>
  <mergeCells count="2">
    <mergeCell ref="A30:B30"/>
    <mergeCell ref="A32:D3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Stredoslovenský futbalový zvaz</dc:creator>
  <cp:keywords/>
  <dc:description/>
  <cp:lastModifiedBy>Roro</cp:lastModifiedBy>
  <cp:lastPrinted>2020-12-04T11:18:45Z</cp:lastPrinted>
  <dcterms:created xsi:type="dcterms:W3CDTF">1997-01-06T21:49:28Z</dcterms:created>
  <dcterms:modified xsi:type="dcterms:W3CDTF">2020-12-04T13:25:00Z</dcterms:modified>
  <cp:category/>
  <cp:version/>
  <cp:contentType/>
  <cp:contentStatus/>
</cp:coreProperties>
</file>